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CBFB7F83-5256-4573-A0F6-327923E7E7A1}" xr6:coauthVersionLast="47" xr6:coauthVersionMax="47" xr10:uidLastSave="{00000000-0000-0000-0000-000000000000}"/>
  <bookViews>
    <workbookView xWindow="-34890" yWindow="1005" windowWidth="21225" windowHeight="15195" activeTab="1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14" i="1" l="1"/>
  <c r="D14" i="1"/>
  <c r="E14" i="1"/>
  <c r="F12" i="1"/>
  <c r="F11" i="1"/>
  <c r="F10" i="1"/>
  <c r="F9" i="1"/>
  <c r="F8" i="1"/>
  <c r="B14" i="1"/>
  <c r="F13" i="1"/>
  <c r="F14" i="1" l="1"/>
</calcChain>
</file>

<file path=xl/sharedStrings.xml><?xml version="1.0" encoding="utf-8"?>
<sst xmlns="http://schemas.openxmlformats.org/spreadsheetml/2006/main" count="30" uniqueCount="19">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</sst>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8" totalsRowShown="0">
  <autoFilter ref="A4:G8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F14"/>
  <sheetViews>
    <sheetView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6" width="10.5703125" bestFit="1" customWidth="1"/>
  </cols>
  <sheetData>
    <row r="1" spans="1:6" ht="18.75" x14ac:dyDescent="0.3">
      <c r="A1" s="7" t="s">
        <v>14</v>
      </c>
    </row>
    <row r="2" spans="1:6" ht="15.75" x14ac:dyDescent="0.25">
      <c r="A2" s="8" t="s">
        <v>18</v>
      </c>
    </row>
    <row r="4" spans="1:6" ht="15.75" x14ac:dyDescent="0.25">
      <c r="A4" s="5" t="s">
        <v>17</v>
      </c>
      <c r="B4" s="6">
        <v>1706</v>
      </c>
      <c r="C4" s="6">
        <v>1175</v>
      </c>
      <c r="D4" s="6">
        <v>1614</v>
      </c>
      <c r="E4" s="6">
        <v>1447</v>
      </c>
      <c r="F4" s="6">
        <f>SUM(B4:E4)</f>
        <v>5942</v>
      </c>
    </row>
    <row r="6" spans="1:6" ht="15.75" x14ac:dyDescent="0.25">
      <c r="A6" s="5" t="s">
        <v>15</v>
      </c>
    </row>
    <row r="7" spans="1:6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4" t="s">
        <v>16</v>
      </c>
    </row>
    <row r="8" spans="1:6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4341</v>
      </c>
      <c r="F8" s="17">
        <f>SUM(Forecast!$B8:$E8)</f>
        <v>4341</v>
      </c>
    </row>
    <row r="9" spans="1:6" x14ac:dyDescent="0.25">
      <c r="A9" s="18" t="s">
        <v>6</v>
      </c>
      <c r="B9" s="19">
        <f>B$4*INDEX(Parts[#Data],MATCH(B$7,Parts[Products],FALSE),MATCH($A9,Parts[#Headers],FALSE))</f>
        <v>3412</v>
      </c>
      <c r="C9" s="19">
        <f>C$4*INDEX(Parts[#Data],MATCH(C$7,Parts[Products],FALSE),MATCH($A9,Parts[#Headers],FALSE))</f>
        <v>1175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7235</v>
      </c>
      <c r="F9" s="20">
        <f>SUM(Forecast!$B9:$E9)</f>
        <v>11822</v>
      </c>
    </row>
    <row r="10" spans="1:6" x14ac:dyDescent="0.25">
      <c r="A10" s="15" t="s">
        <v>7</v>
      </c>
      <c r="B10" s="16">
        <f>B$4*INDEX(Parts[#Data],MATCH(B$7,Parts[Products],FALSE),MATCH($A10,Parts[#Headers],FALSE))</f>
        <v>3412</v>
      </c>
      <c r="C10" s="16">
        <f>C$4*INDEX(Parts[#Data],MATCH(C$7,Parts[Products],FALSE),MATCH($A10,Parts[#Headers],FALSE))</f>
        <v>5875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4341</v>
      </c>
      <c r="F10" s="17">
        <f>SUM(Forecast!$B10:$E10)</f>
        <v>13628</v>
      </c>
    </row>
    <row r="11" spans="1:6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3525</v>
      </c>
      <c r="D11" s="19">
        <f>D$4*INDEX(Parts[#Data],MATCH(D$7,Parts[Products],FALSE),MATCH($A11,Parts[#Headers],FALSE))</f>
        <v>3228</v>
      </c>
      <c r="E11" s="19">
        <f>E$4*INDEX(Parts[#Data],MATCH(E$7,Parts[Products],FALSE),MATCH($A11,Parts[#Headers],FALSE))</f>
        <v>5788</v>
      </c>
      <c r="F11" s="20">
        <f>SUM(Forecast!$B11:$E11)</f>
        <v>12541</v>
      </c>
    </row>
    <row r="12" spans="1:6" x14ac:dyDescent="0.25">
      <c r="A12" s="15" t="s">
        <v>9</v>
      </c>
      <c r="B12" s="16">
        <f>B$4*INDEX(Parts[#Data],MATCH(B$7,Parts[Products],FALSE),MATCH($A12,Parts[#Headers],FALSE))</f>
        <v>3412</v>
      </c>
      <c r="C12" s="16">
        <f>C$4*INDEX(Parts[#Data],MATCH(C$7,Parts[Products],FALSE),MATCH($A12,Parts[#Headers],FALSE))</f>
        <v>5875</v>
      </c>
      <c r="D12" s="16">
        <f>D$4*INDEX(Parts[#Data],MATCH(D$7,Parts[Products],FALSE),MATCH($A12,Parts[#Headers],FALSE))</f>
        <v>8070</v>
      </c>
      <c r="E12" s="16">
        <f>E$4*INDEX(Parts[#Data],MATCH(E$7,Parts[Products],FALSE),MATCH($A12,Parts[#Headers],FALSE))</f>
        <v>1447</v>
      </c>
      <c r="F12" s="17">
        <f>SUM(Forecast!$B12:$E12)</f>
        <v>18804</v>
      </c>
    </row>
    <row r="13" spans="1:6" ht="15.75" thickBot="1" x14ac:dyDescent="0.3">
      <c r="A13" s="18" t="s">
        <v>10</v>
      </c>
      <c r="B13" s="19">
        <f>B$4*INDEX(Parts[#Data],MATCH(B$7,Parts[Products],FALSE),MATCH($A13,Parts[#Headers],FALSE))</f>
        <v>1706</v>
      </c>
      <c r="C13" s="19">
        <f>C$4*INDEX(Parts[#Data],MATCH(C$7,Parts[Products],FALSE),MATCH($A13,Parts[#Headers],FALSE))</f>
        <v>5875</v>
      </c>
      <c r="D13" s="19">
        <f>D$4*INDEX(Parts[#Data],MATCH(D$7,Parts[Products],FALSE),MATCH($A13,Parts[#Headers],FALSE))</f>
        <v>4842</v>
      </c>
      <c r="E13" s="19">
        <f>E$4*INDEX(Parts[#Data],MATCH(E$7,Parts[Products],FALSE),MATCH($A13,Parts[#Headers],FALSE))</f>
        <v>4341</v>
      </c>
      <c r="F13" s="20">
        <f>SUM(Forecast!$B13:$E13)</f>
        <v>16764</v>
      </c>
    </row>
    <row r="14" spans="1:6" ht="15.75" thickTop="1" x14ac:dyDescent="0.25">
      <c r="A14" s="9" t="s">
        <v>16</v>
      </c>
      <c r="B14" s="10">
        <f>SUBTOTAL(109,Forecast!$B$8:$B$13)</f>
        <v>11942</v>
      </c>
      <c r="C14" s="10">
        <f>SUBTOTAL(109,Forecast!$C$8:$C$13)</f>
        <v>22325</v>
      </c>
      <c r="D14" s="10">
        <f>SUBTOTAL(109,Forecast!$D$8:$D$13)</f>
        <v>16140</v>
      </c>
      <c r="E14" s="10">
        <f>SUBTOTAL(109,Forecast!$E$8:$E$13)</f>
        <v>27493</v>
      </c>
      <c r="F14" s="11">
        <f>SUBTOTAL(109,Forecast!$F$8:$F$13)</f>
        <v>77900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8"/>
  <sheetViews>
    <sheetView tabSelected="1" workbookViewId="0">
      <selection activeCell="A9" sqref="A9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12</v>
      </c>
    </row>
    <row r="2" spans="1:7" ht="15.75" thickBot="1" x14ac:dyDescent="0.3"/>
    <row r="3" spans="1:7" ht="15.75" thickBot="1" x14ac:dyDescent="0.3">
      <c r="B3" s="1" t="s">
        <v>13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35A6A1-AEE4-4D34-B130-B805E071132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purl.org/dc/dcmitype/"/>
    <ds:schemaRef ds:uri="745b679f-b37d-46f9-abcd-0e62b30e1892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c459205a-8efd-4ecd-a641-e6bcc479f5dd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4AC720-5107-45EB-A831-4D11B35048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