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3\"/>
    </mc:Choice>
  </mc:AlternateContent>
  <xr:revisionPtr revIDLastSave="0" documentId="13_ncr:1_{E1F9378D-34FA-4B5E-A704-6BFF7840AB96}" xr6:coauthVersionLast="47" xr6:coauthVersionMax="47" xr10:uidLastSave="{00000000-0000-0000-0000-000000000000}"/>
  <bookViews>
    <workbookView xWindow="-38010" yWindow="390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F8" i="1"/>
  <c r="F9" i="1"/>
  <c r="F10" i="1"/>
  <c r="F11" i="1"/>
  <c r="F12" i="1"/>
  <c r="F13" i="1"/>
  <c r="H4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F14" i="1" l="1"/>
  <c r="G14" i="1"/>
  <c r="D14" i="1"/>
  <c r="C14" i="1"/>
  <c r="B14" i="1"/>
  <c r="E13" i="1"/>
  <c r="H13" i="1" s="1"/>
  <c r="E12" i="1"/>
  <c r="H12" i="1" s="1"/>
  <c r="E11" i="1"/>
  <c r="H11" i="1" s="1"/>
  <c r="E10" i="1"/>
  <c r="H10" i="1" s="1"/>
  <c r="E9" i="1"/>
  <c r="H9" i="1" s="1"/>
  <c r="E8" i="1"/>
  <c r="H8" i="1" s="1"/>
  <c r="H14" i="1" l="1"/>
  <c r="E14" i="1"/>
</calcChain>
</file>

<file path=xl/sharedStrings.xml><?xml version="1.0" encoding="utf-8"?>
<sst xmlns="http://schemas.openxmlformats.org/spreadsheetml/2006/main" count="34" uniqueCount="21">
  <si>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</si>
  <si>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</si>
  <si>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</si>
  <si>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</si>
  <si>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</si>
  <si>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</si>
  <si>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</si>
  <si>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</si>
  <si>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</si>
  <si>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</si>
  <si>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</si>
  <si>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</si>
  <si>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</si>
  <si>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</si>
  <si>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</si>
  <si>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</si>
  <si>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</si>
  <si>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</si>
  <si>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</si>
  <si>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</si>
  <si>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Sep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</si>
</sst>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10" totalsRowShown="0">
  <autoFilter ref="A4:G10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H14"/>
  <sheetViews>
    <sheetView tabSelected="1" workbookViewId="0">
      <selection activeCell="B4" sqref="B4:G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7" width="11.85546875" customWidth="1"/>
    <col min="8" max="8" width="10.5703125" bestFit="1" customWidth="1"/>
  </cols>
  <sheetData>
    <row r="1" spans="1:8" ht="18.75" x14ac:dyDescent="0.3">
      <c r="A1" s="7" t="s">
        <v>16</v>
      </c>
    </row>
    <row r="2" spans="1:8" ht="15.75" x14ac:dyDescent="0.25">
      <c r="A2" s="8" t="s">
        <v>20</v>
      </c>
    </row>
    <row r="4" spans="1:8" ht="15.75" x14ac:dyDescent="0.25">
      <c r="A4" s="5" t="s">
        <v>19</v>
      </c>
      <c r="B4" s="6">
        <v>1118</v>
      </c>
      <c r="C4" s="6">
        <v>1942</v>
      </c>
      <c r="D4" s="6">
        <v>1378</v>
      </c>
      <c r="E4" s="6">
        <v>1724</v>
      </c>
      <c r="F4" s="6">
        <v>1797</v>
      </c>
      <c r="G4" s="6">
        <v>1589</v>
      </c>
      <c r="H4" s="6">
        <f>SUM(B4:E4)</f>
        <v>6162</v>
      </c>
    </row>
    <row r="6" spans="1:8" ht="15.75" x14ac:dyDescent="0.25">
      <c r="A6" s="5" t="s">
        <v>17</v>
      </c>
    </row>
    <row r="7" spans="1:8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3" t="s">
        <v>12</v>
      </c>
      <c r="G7" s="13" t="s">
        <v>13</v>
      </c>
      <c r="H7" s="14" t="s">
        <v>18</v>
      </c>
    </row>
    <row r="8" spans="1:8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5172</v>
      </c>
      <c r="F8" s="16">
        <f>F$4*INDEX(Parts[#Data],MATCH(F$7,Parts[Products],FALSE),MATCH($A8,Parts[#Headers],FALSE))</f>
        <v>3594</v>
      </c>
      <c r="G8" s="16">
        <f>G$4*INDEX(Parts[#Data],MATCH(G$7,Parts[Products],FALSE),MATCH($A8,Parts[#Headers],FALSE))</f>
        <v>1589</v>
      </c>
      <c r="H8" s="17">
        <f>SUM(Forecast!$B8:$E8)</f>
        <v>5172</v>
      </c>
    </row>
    <row r="9" spans="1:8" x14ac:dyDescent="0.25">
      <c r="A9" s="18" t="s">
        <v>6</v>
      </c>
      <c r="B9" s="19">
        <f>B$4*INDEX(Parts[#Data],MATCH(B$7,Parts[Products],FALSE),MATCH($A9,Parts[#Headers],FALSE))</f>
        <v>2236</v>
      </c>
      <c r="C9" s="19">
        <f>C$4*INDEX(Parts[#Data],MATCH(C$7,Parts[Products],FALSE),MATCH($A9,Parts[#Headers],FALSE))</f>
        <v>1942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8620</v>
      </c>
      <c r="F9" s="19">
        <f>F$4*INDEX(Parts[#Data],MATCH(F$7,Parts[Products],FALSE),MATCH($A9,Parts[#Headers],FALSE))</f>
        <v>7188</v>
      </c>
      <c r="G9" s="19">
        <f>G$4*INDEX(Parts[#Data],MATCH(G$7,Parts[Products],FALSE),MATCH($A9,Parts[#Headers],FALSE))</f>
        <v>7945</v>
      </c>
      <c r="H9" s="20">
        <f>SUM(Forecast!$B9:$E9)</f>
        <v>12798</v>
      </c>
    </row>
    <row r="10" spans="1:8" x14ac:dyDescent="0.25">
      <c r="A10" s="15" t="s">
        <v>7</v>
      </c>
      <c r="B10" s="16">
        <f>B$4*INDEX(Parts[#Data],MATCH(B$7,Parts[Products],FALSE),MATCH($A10,Parts[#Headers],FALSE))</f>
        <v>2236</v>
      </c>
      <c r="C10" s="16">
        <f>C$4*INDEX(Parts[#Data],MATCH(C$7,Parts[Products],FALSE),MATCH($A10,Parts[#Headers],FALSE))</f>
        <v>9710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5172</v>
      </c>
      <c r="F10" s="16">
        <f>F$4*INDEX(Parts[#Data],MATCH(F$7,Parts[Products],FALSE),MATCH($A10,Parts[#Headers],FALSE))</f>
        <v>8985</v>
      </c>
      <c r="G10" s="16">
        <f>G$4*INDEX(Parts[#Data],MATCH(G$7,Parts[Products],FALSE),MATCH($A10,Parts[#Headers],FALSE))</f>
        <v>0</v>
      </c>
      <c r="H10" s="17">
        <f>SUM(Forecast!$B10:$E10)</f>
        <v>17118</v>
      </c>
    </row>
    <row r="11" spans="1:8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5826</v>
      </c>
      <c r="D11" s="19">
        <f>D$4*INDEX(Parts[#Data],MATCH(D$7,Parts[Products],FALSE),MATCH($A11,Parts[#Headers],FALSE))</f>
        <v>2756</v>
      </c>
      <c r="E11" s="19">
        <f>E$4*INDEX(Parts[#Data],MATCH(E$7,Parts[Products],FALSE),MATCH($A11,Parts[#Headers],FALSE))</f>
        <v>6896</v>
      </c>
      <c r="F11" s="19">
        <f>F$4*INDEX(Parts[#Data],MATCH(F$7,Parts[Products],FALSE),MATCH($A11,Parts[#Headers],FALSE))</f>
        <v>0</v>
      </c>
      <c r="G11" s="19">
        <f>G$4*INDEX(Parts[#Data],MATCH(G$7,Parts[Products],FALSE),MATCH($A11,Parts[#Headers],FALSE))</f>
        <v>0</v>
      </c>
      <c r="H11" s="20">
        <f>SUM(Forecast!$B11:$E11)</f>
        <v>15478</v>
      </c>
    </row>
    <row r="12" spans="1:8" x14ac:dyDescent="0.25">
      <c r="A12" s="15" t="s">
        <v>9</v>
      </c>
      <c r="B12" s="16">
        <f>B$4*INDEX(Parts[#Data],MATCH(B$7,Parts[Products],FALSE),MATCH($A12,Parts[#Headers],FALSE))</f>
        <v>2236</v>
      </c>
      <c r="C12" s="16">
        <f>C$4*INDEX(Parts[#Data],MATCH(C$7,Parts[Products],FALSE),MATCH($A12,Parts[#Headers],FALSE))</f>
        <v>9710</v>
      </c>
      <c r="D12" s="16">
        <f>D$4*INDEX(Parts[#Data],MATCH(D$7,Parts[Products],FALSE),MATCH($A12,Parts[#Headers],FALSE))</f>
        <v>6890</v>
      </c>
      <c r="E12" s="16">
        <f>E$4*INDEX(Parts[#Data],MATCH(E$7,Parts[Products],FALSE),MATCH($A12,Parts[#Headers],FALSE))</f>
        <v>1724</v>
      </c>
      <c r="F12" s="16">
        <f>F$4*INDEX(Parts[#Data],MATCH(F$7,Parts[Products],FALSE),MATCH($A12,Parts[#Headers],FALSE))</f>
        <v>3594</v>
      </c>
      <c r="G12" s="16">
        <f>G$4*INDEX(Parts[#Data],MATCH(G$7,Parts[Products],FALSE),MATCH($A12,Parts[#Headers],FALSE))</f>
        <v>0</v>
      </c>
      <c r="H12" s="17">
        <f>SUM(Forecast!$B12:$E12)</f>
        <v>20560</v>
      </c>
    </row>
    <row r="13" spans="1:8" ht="15.75" thickBot="1" x14ac:dyDescent="0.3">
      <c r="A13" s="18" t="s">
        <v>10</v>
      </c>
      <c r="B13" s="19">
        <f>B$4*INDEX(Parts[#Data],MATCH(B$7,Parts[Products],FALSE),MATCH($A13,Parts[#Headers],FALSE))</f>
        <v>1118</v>
      </c>
      <c r="C13" s="19">
        <f>C$4*INDEX(Parts[#Data],MATCH(C$7,Parts[Products],FALSE),MATCH($A13,Parts[#Headers],FALSE))</f>
        <v>9710</v>
      </c>
      <c r="D13" s="19">
        <f>D$4*INDEX(Parts[#Data],MATCH(D$7,Parts[Products],FALSE),MATCH($A13,Parts[#Headers],FALSE))</f>
        <v>4134</v>
      </c>
      <c r="E13" s="19">
        <f>E$4*INDEX(Parts[#Data],MATCH(E$7,Parts[Products],FALSE),MATCH($A13,Parts[#Headers],FALSE))</f>
        <v>5172</v>
      </c>
      <c r="F13" s="19">
        <f>F$4*INDEX(Parts[#Data],MATCH(F$7,Parts[Products],FALSE),MATCH($A13,Parts[#Headers],FALSE))</f>
        <v>1797</v>
      </c>
      <c r="G13" s="19">
        <f>G$4*INDEX(Parts[#Data],MATCH(G$7,Parts[Products],FALSE),MATCH($A13,Parts[#Headers],FALSE))</f>
        <v>0</v>
      </c>
      <c r="H13" s="20">
        <f>SUM(Forecast!$B13:$E13)</f>
        <v>20134</v>
      </c>
    </row>
    <row r="14" spans="1:8" ht="15.75" thickTop="1" x14ac:dyDescent="0.25">
      <c r="A14" s="9" t="s">
        <v>18</v>
      </c>
      <c r="B14" s="10">
        <f>SUBTOTAL(109,Forecast!$B$8:$B$13)</f>
        <v>7826</v>
      </c>
      <c r="C14" s="10">
        <f>SUBTOTAL(109,Forecast!$C$8:$C$13)</f>
        <v>36898</v>
      </c>
      <c r="D14" s="10">
        <f>SUBTOTAL(109,Forecast!$D$8:$D$13)</f>
        <v>13780</v>
      </c>
      <c r="E14" s="10">
        <f>SUBTOTAL(109,Forecast!$E$8:$E$13)</f>
        <v>32756</v>
      </c>
      <c r="F14" s="10">
        <f>SUBTOTAL(109,Forecast!$F$8:$F$13)</f>
        <v>25158</v>
      </c>
      <c r="G14" s="10">
        <f>SUBTOTAL(109,Forecast!$G$8:$G$13)</f>
        <v>9534</v>
      </c>
      <c r="H14" s="11">
        <f>SUBTOTAL(109,Forecast!$H$8:$H$13)</f>
        <v>91260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10"/>
  <sheetViews>
    <sheetView workbookViewId="0">
      <selection activeCell="A11" sqref="A11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14</v>
      </c>
    </row>
    <row r="2" spans="1:7" ht="15.75" thickBot="1" x14ac:dyDescent="0.3"/>
    <row r="3" spans="1:7" ht="15.75" thickBot="1" x14ac:dyDescent="0.3">
      <c r="B3" s="1" t="s">
        <v>15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  <row r="9" spans="1:7" x14ac:dyDescent="0.25">
      <c r="A9" t="s">
        <v>12</v>
      </c>
      <c r="B9">
        <v>2</v>
      </c>
      <c r="C9">
        <v>4</v>
      </c>
      <c r="D9">
        <v>5</v>
      </c>
      <c r="F9">
        <v>2</v>
      </c>
      <c r="G9">
        <v>1</v>
      </c>
    </row>
    <row r="10" spans="1:7" x14ac:dyDescent="0.25">
      <c r="A10" t="s">
        <v>13</v>
      </c>
      <c r="B10">
        <v>1</v>
      </c>
      <c r="C10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088E6E-89EE-4CC0-B536-2714C3639AFE}"/>
</file>

<file path=customXml/itemProps2.xml><?xml version="1.0" encoding="utf-8"?>
<ds:datastoreItem xmlns:ds="http://schemas.openxmlformats.org/officeDocument/2006/customXml" ds:itemID="{1F104F51-135D-4466-B8A9-19F2E5BC002E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0E553FFE-CD3E-48E1-AE41-9466E97A5A8B}">
  <ds:schemaRefs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745b679f-b37d-46f9-abcd-0e62b30e1892"/>
    <ds:schemaRef ds:uri="c459205a-8efd-4ecd-a641-e6bcc479f5dd"/>
    <ds:schemaRef ds:uri="http://schemas.microsoft.com/office/infopath/2007/PartnerControl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